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C:\Users\giladm\Downloads\"/>
    </mc:Choice>
  </mc:AlternateContent>
  <bookViews>
    <workbookView xWindow="0" yWindow="0" windowWidth="28800" windowHeight="12330" activeTab="1"/>
  </bookViews>
  <sheets>
    <sheet name="תנאי סף" sheetId="1" r:id="rId1"/>
    <sheet name="מחיר" sheetId="3" r:id="rId2"/>
  </sheets>
  <definedNames>
    <definedName name="_Ref312343192" localSheetId="0">'תנאי סף'!$B$26</definedName>
    <definedName name="_Ref381015046" localSheetId="0">'תנאי סף'!#REF!</definedName>
    <definedName name="_Ref381020389" localSheetId="0">'תנאי סף'!$B$38</definedName>
    <definedName name="_Ref404259197" localSheetId="0">'תנאי סף'!$B$18</definedName>
    <definedName name="_Ref476044578" localSheetId="0">'תנאי סף'!$B$15</definedName>
    <definedName name="_Ref484943746" localSheetId="0">'תנאי סף'!$B$14</definedName>
    <definedName name="_Ref535161705" localSheetId="0">'תנאי סף'!$B$17</definedName>
    <definedName name="_xlnm.Print_Area" localSheetId="0">'תנאי סף'!$A$1:$F$42</definedName>
  </definedNames>
  <calcPr calcId="162913"/>
</workbook>
</file>

<file path=xl/calcChain.xml><?xml version="1.0" encoding="utf-8"?>
<calcChain xmlns="http://schemas.openxmlformats.org/spreadsheetml/2006/main">
  <c r="J7" i="3" l="1"/>
  <c r="J6" i="3"/>
  <c r="J5" i="3"/>
  <c r="H5" i="3"/>
  <c r="H6" i="3"/>
  <c r="H7" i="3"/>
  <c r="F7" i="3"/>
  <c r="F6" i="3"/>
  <c r="F5" i="3"/>
  <c r="D7" i="3"/>
  <c r="D6" i="3"/>
  <c r="D5" i="3"/>
  <c r="D32" i="1" l="1"/>
  <c r="E32" i="1"/>
  <c r="F32" i="1"/>
  <c r="C32" i="1"/>
  <c r="D21" i="1"/>
  <c r="D41" i="1" s="1"/>
  <c r="E21" i="1"/>
  <c r="E41" i="1" s="1"/>
  <c r="F21" i="1"/>
  <c r="F41" i="1" s="1"/>
  <c r="C21" i="1"/>
  <c r="C41" i="1" s="1"/>
  <c r="D13" i="1"/>
  <c r="E13" i="1"/>
  <c r="F13" i="1"/>
  <c r="C13" i="1"/>
  <c r="D9" i="1"/>
  <c r="D19" i="1" s="1"/>
  <c r="D42" i="1" s="1"/>
  <c r="E9" i="1"/>
  <c r="E19" i="1" s="1"/>
  <c r="E42" i="1" s="1"/>
  <c r="F9" i="1"/>
  <c r="F19" i="1" s="1"/>
  <c r="F42" i="1" s="1"/>
  <c r="C9" i="1"/>
  <c r="C19" i="1" s="1"/>
  <c r="C42" i="1" s="1"/>
  <c r="I8" i="3" l="1"/>
  <c r="G8" i="3"/>
  <c r="E8" i="3"/>
  <c r="C8" i="3"/>
  <c r="C9" i="3" l="1"/>
  <c r="E9" i="3"/>
  <c r="G9" i="3"/>
  <c r="I9" i="3"/>
  <c r="E2" i="3"/>
  <c r="G2" i="3"/>
  <c r="I2" i="3"/>
  <c r="C2" i="3"/>
  <c r="E1" i="3"/>
  <c r="G1" i="3"/>
  <c r="I1" i="3"/>
  <c r="C1" i="3"/>
</calcChain>
</file>

<file path=xl/sharedStrings.xml><?xml version="1.0" encoding="utf-8"?>
<sst xmlns="http://schemas.openxmlformats.org/spreadsheetml/2006/main" count="92" uniqueCount="83">
  <si>
    <t>שם המציע:</t>
  </si>
  <si>
    <t>שם איש הקשר:</t>
  </si>
  <si>
    <t>טלפון:</t>
  </si>
  <si>
    <t>מס' סעיף</t>
  </si>
  <si>
    <t>תנאי סף מנהליים</t>
  </si>
  <si>
    <t>דירוג המציעים</t>
  </si>
  <si>
    <t>מס' הצעה:</t>
  </si>
  <si>
    <t>מס' מציע:</t>
  </si>
  <si>
    <t>ח.פ./ת"ז:</t>
  </si>
  <si>
    <t>כתובת דוא"ל:</t>
  </si>
  <si>
    <t>תנאי סף</t>
  </si>
  <si>
    <t>עומד בכל תנאי הסף</t>
  </si>
  <si>
    <t>פירוט</t>
  </si>
  <si>
    <t>שם המציע</t>
  </si>
  <si>
    <t xml:space="preserve">
מנהל הפרויקט יועסק במשרה מלאה לפרויקט זה ויהיה זמין בכל עת לצרכי הפרויקט ולפניות המשרד בעניינו.
יובהר כי לצורך בחינת תנאי הסף ‎6.2.1,‎6.2.2,‎6.2.4יובאו בחשבון גם פרויקטים ממושכים שלא התקיימו במלואם במהלך התקופה האמורה (חמש שנים), ובלבד שהתקיימו במשך שנה אחת לפחות מתוך תקופה זו. הבהרה זו מתייחסת אך ורק לפרויקטים ממושכים שבמועד הגשת ההצעות כבר בוצעו במשך שנתיים לכל הפחות, ולא לפרויקטים שבמועד הגשת ההצעות התקיימו במשך שנה אחת ועתידים להתקיים שנה נוספת.
מנהל הפרויקט וצוות העובדים לא נדרשים להיות עובדי המציע בעת הגשת ההצעה למכרז. ככל שאינם עובדי המציע יצורפו להצעה הסכמים מותנים עמם, חתומים ע"י שני הצדדים.</t>
  </si>
  <si>
    <t>סך הכל מחיר לחישוב</t>
  </si>
  <si>
    <t>5.1</t>
  </si>
  <si>
    <t>5.1.1</t>
  </si>
  <si>
    <t>5.1.2</t>
  </si>
  <si>
    <t>5.1.3</t>
  </si>
  <si>
    <t>5.2</t>
  </si>
  <si>
    <t>5.2.1</t>
  </si>
  <si>
    <t>5.2.2</t>
  </si>
  <si>
    <t>5.2.3</t>
  </si>
  <si>
    <t>5.2.4</t>
  </si>
  <si>
    <t>5.2.5</t>
  </si>
  <si>
    <t>5.3</t>
  </si>
  <si>
    <t>5.3.1</t>
  </si>
  <si>
    <t>5.3.2</t>
  </si>
  <si>
    <t>5.3.3</t>
  </si>
  <si>
    <t>5.3.4</t>
  </si>
  <si>
    <t>5.3.5</t>
  </si>
  <si>
    <t>5.3.6</t>
  </si>
  <si>
    <t>5.3.7</t>
  </si>
  <si>
    <t>5.4</t>
  </si>
  <si>
    <t>5.4.1</t>
  </si>
  <si>
    <t>5.4.2</t>
  </si>
  <si>
    <t>5.4.3</t>
  </si>
  <si>
    <t>5.4.4</t>
  </si>
  <si>
    <t>5.4.5</t>
  </si>
  <si>
    <t>5.4.6</t>
  </si>
  <si>
    <t>מסמכים שיש לצרף</t>
  </si>
  <si>
    <t>צורפו כל המסמכים הנדרשים</t>
  </si>
  <si>
    <t>אין צורך בהבהרות / השלמות</t>
  </si>
  <si>
    <t>תנאי סף מקצועיים
החניון עומד בדרישות הפיזיות הבאות במצטבר:</t>
  </si>
  <si>
    <t>החניון ממוקם ברדיוס שאינו עולה על  100  מטר ממשרדי המשרד הממוקמים ברח' יפו 234 ירושלים.</t>
  </si>
  <si>
    <t xml:space="preserve">בחניון לפחות  50 מקומות חנייה תקניים לרכבים. </t>
  </si>
  <si>
    <t>החניון בבעלות המציע או שהמציע שוכר את שטח החניון (או בעל זכות ברירה לשכור אותו) לתקופה שאינו פוחתת מתקופת ההתקשרות הראשונה, כאמור בסעיף  4</t>
  </si>
  <si>
    <t>המציע מנהל פנקסי חשבונות עפ"י פקודת מס הכנסה (נוסח חדש) ועפ"י חוק מס ערך מוסף תשל"ו-1975 או שהוא פטור מלנהלם, נוהג לדווח לפקיד שומה על הכנסותיו וכן מדווח למנהל מס ערך מוסף על עסקאות שמוטל עליהן מס לפי חוק מס ערך מוסף.</t>
  </si>
  <si>
    <r>
      <t>מציע שהוא חברה או חברת חוץ אינו רשום ברישומי רשם החברות כחברה מפרה כאמור בסעיף 362א' בחוק החברות התשנ"ט-1999 (להלן:- "</t>
    </r>
    <r>
      <rPr>
        <b/>
        <sz val="12"/>
        <color theme="1"/>
        <rFont val="David"/>
        <family val="2"/>
      </rPr>
      <t>חוק החברות</t>
    </r>
    <r>
      <rPr>
        <sz val="12"/>
        <color theme="1"/>
        <rFont val="David"/>
        <family val="2"/>
      </rPr>
      <t>") על היותו חברה מפרה. 
לעניין סעיף זה "</t>
    </r>
    <r>
      <rPr>
        <b/>
        <sz val="12"/>
        <color theme="1"/>
        <rFont val="David"/>
        <family val="2"/>
      </rPr>
      <t>חברה מפרה</t>
    </r>
    <r>
      <rPr>
        <sz val="12"/>
        <color theme="1"/>
        <rFont val="David"/>
        <family val="2"/>
      </rPr>
      <t xml:space="preserve">" - חברה או חברת חוץ שהפרה חובה לשלם אגרה או תשלומים אחרים שהוא חייבת בתשלומם לפי סעיף 44(6) בחוק החברות או כחברה שהפרה חובה להגיש דו"ח לפי הוראות סעיף 141 או 348 בחוק החברות. </t>
    </r>
  </si>
  <si>
    <t>המציע רשום כדין בישראל.</t>
  </si>
  <si>
    <t>ככל שהמציע העסיק עובדים זרים - העסיקם כדין ושילם שכר מינימום לפי חוק עסקאות גופים ציבוריים (אכיפת ניהול חשבונות, תשלום חובות מס, שכר מינימום והעסקת עובדים זרים כדין) התשל"ו- 1976.</t>
  </si>
  <si>
    <t>המציע שילם בקביעות בשנה האחרונה לכל עובדיו כמתחייב מחוקי העבודה, צווי ההרחבה, ההסכמים הקיבוציים וההסכמים האישיים החלים עליו, ככל שאלו חלים, ובכל מקרה לא פחות משכר מינימום כחוק ותשלומים סוציאליים כנדרש.</t>
  </si>
  <si>
    <t>מסמכים שעל המציע לצרף להצעתו, לצורך הוכחת עמידתו בתנאי הסף</t>
  </si>
  <si>
    <t>5.3.2.1</t>
  </si>
  <si>
    <t>5.3.2.2</t>
  </si>
  <si>
    <t>אישור לפי חוק עסקאות גופים ציבוריים (אכיפת ניהול חשבונות ותשלום חובות מס), תשל"ו-1976 והתיקונים לו של פקיד מורשה, רואה חשבון או יועץ מס, או אישור ממוחשב, כי המציע מנהל פנקסי חשבונות או שהוא פטור מלנהלם וכן כי הוא נוהג לדווח לפקיד שומה על הכנסותיו וכן מדווח למנהל מס ערך מוסף על עסקאות שמוטל עליהן מס.</t>
  </si>
  <si>
    <t>תעודת רישום תאגיד (חברה, עמותה, אגודה שיתופית או שותפות):</t>
  </si>
  <si>
    <t>אם המציע הוא שותפות לא רשומה, עליו לצרף להצעתו את הסכם ההתאגדות בין השותפים או תצהיר לפיו המציע הוא שותפות לא רשומה.</t>
  </si>
  <si>
    <t>אם המציע הוא עמותה רשומה - אישור ניהול תקין מרשם העמותות.</t>
  </si>
  <si>
    <t>אישור, כי המציע אינו רשום ברישומי רשם החברות כחברה מפרה כאמור בסעיף 362א' בחוק החברות התשנ"ט-1999 (להלן:- "חוק החברות") על היותו חברה מפרה.</t>
  </si>
  <si>
    <t>נסח חברה עדכני של רשם החברות הניתן להפקה דרך אתר האינטרנט של רשות התאגידים שכתובתו:
www.justice.gov.il/MOJHeb/RashamHachvarot.</t>
  </si>
  <si>
    <t>תצהיר, בנוסח המצ"ב כנספח ג', לפיו המציע העסיק עובדים זרים כדין ושילם שכר מינימום לפי חוק עסקאות גופים ציבוריים (אכיפת ניהול חשבונות, תשלום חובות מס, שכר מינימום והעסקת עובדים זרים כדין) התשל"ו- 1976.</t>
  </si>
  <si>
    <t>אם המציע הוא שותפות לא רשומה, ימולא וייחתם הנספח ע"י כל אחד מהשותפים בנוסח המיועד ליחיד.</t>
  </si>
  <si>
    <t>תצהיר, בנוסח המצ"ב כנספח ד', לפיו המציע שילם בקביעות בשנה האחרונה לכל עובדיו כמתחייב מחוקי העבודה, צווי ההרחבה, ההסכמים הקיבוציים וההסכמים האישיים החלים עליו, ככל שאלו חלים, ובכל מקרה לא פחות משכר מינימום כחוק.</t>
  </si>
  <si>
    <t>מסמכים נוספים שחובה על המציע לצרף להצעתו כתנאי לעמידתה בתנאי הסף</t>
  </si>
  <si>
    <t>טופס הצעת מחיר בנוסח נספח א'</t>
  </si>
  <si>
    <t>התחייבות המציע לעשות שימוש אך ורק בתוכנות מחשב מורשות, בנוסח נספח ה'.</t>
  </si>
  <si>
    <t>פירוט נתוני היסוד בדבר אופן התאגדות המציע ובדבר זכויות החתימה בשמו בנוסח נספח ב'.</t>
  </si>
  <si>
    <t>התחייבות לעמוד בכל הדרישות המכרז, בנוסח נספח ו'.</t>
  </si>
  <si>
    <t>כל מסמכי המכרז חתומים - כחלק מההצעה על הספק לצרף את כל מסמכי המכרז (לרבות מענה לשאלות הבהרה אם יהיה) ולחתום בתחתית כל עמוד כהוכחה לקריאת המסמכים, להבנתם ולקבלת האמור בהם. חתימה זו באה בנוסף לכל חובה חתימה אחרת.</t>
  </si>
  <si>
    <t>שרטוט של גודל החניון.</t>
  </si>
  <si>
    <t>אישור בדבר זכויות המציע בחניון (העתק נסח טאבו או הסכם שכירות).</t>
  </si>
  <si>
    <t>מקום חניה חודשי 
למנוי קבוע
 בימים א'-ה', בין השעות 06:00-, וימי ו' וערבי חג בין השעות 06:00-13:00</t>
  </si>
  <si>
    <t>חניה לרכב מזדמן יומי
בימים א'-ה', בין השעות 06:00-, וימי ו' וערבי חג בין השעות 06:00-13:00</t>
  </si>
  <si>
    <t>חניה לרכב מזדמן שעתי
בימים א'-ה', בין השעות 06:00-, וימי ו' וערבי חג בין השעות 06:00-13:00</t>
  </si>
  <si>
    <t>יחידת מידה</t>
  </si>
  <si>
    <t>חניה יומית</t>
  </si>
  <si>
    <t>שעת חניה</t>
  </si>
  <si>
    <t>מנוי קבוע</t>
  </si>
  <si>
    <t>מחיר יחידת מידה אחת
(לא כולל מע"מ)</t>
  </si>
  <si>
    <t>סה"כ מחיר השרות
(לא כולל מע"מ)
(מחיר במכפלת משקל השירות)</t>
  </si>
  <si>
    <t>תיאור השרות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</si>
</sst>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Arial"/>
      <family val="2"/>
      <charset val="177"/>
      <scheme val="minor"/>
    </font>
    <font>
      <u/>
      <sz val="11"/>
      <color theme="10"/>
      <name val="Arial"/>
      <family val="2"/>
      <charset val="177"/>
      <scheme val="minor"/>
    </font>
    <font>
      <b/>
      <sz val="12"/>
      <color theme="1"/>
      <name val="David"/>
      <family val="2"/>
    </font>
    <font>
      <sz val="12"/>
      <color theme="1"/>
      <name val="David"/>
      <family val="2"/>
    </font>
    <font>
      <b/>
      <sz val="15"/>
      <color theme="1"/>
      <name val="Times New Roman"/>
      <family val="1"/>
      <scheme val="major"/>
    </font>
    <font>
      <b/>
      <sz val="13"/>
      <color theme="1"/>
      <name val="Times New Roman"/>
      <family val="1"/>
      <scheme val="major"/>
    </font>
    <font>
      <b/>
      <sz val="16"/>
      <color theme="1"/>
      <name val="David"/>
      <family val="2"/>
    </font>
  </fonts>
  <fills count="13">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59999389629810485"/>
        <bgColor indexed="64"/>
      </patternFill>
    </fill>
    <fill>
      <patternFill patternType="solid">
        <fgColor theme="6" tint="-0.249977111117893"/>
        <bgColor theme="8" tint="0.79998168889431442"/>
      </patternFill>
    </fill>
    <fill>
      <patternFill patternType="solid">
        <fgColor theme="7"/>
        <bgColor indexed="64"/>
      </patternFill>
    </fill>
  </fills>
  <borders count="41">
    <border>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83">
    <xf numFmtId="0" fontId="0" fillId="0" borderId="0" xfId="0"/>
    <xf numFmtId="0" fontId="3" fillId="0" borderId="0" xfId="0" applyFont="1"/>
    <xf numFmtId="0" fontId="3" fillId="0" borderId="0" xfId="0" applyFont="1" applyProtection="1">
      <protection hidden="1"/>
    </xf>
    <xf numFmtId="9" fontId="3" fillId="0" borderId="0" xfId="0" applyNumberFormat="1" applyFont="1"/>
    <xf numFmtId="0" fontId="2" fillId="2" borderId="8" xfId="0" applyFont="1" applyFill="1" applyBorder="1" applyAlignment="1" applyProtection="1">
      <alignment horizontal="center" vertical="center" wrapText="1" readingOrder="2"/>
      <protection hidden="1"/>
    </xf>
    <xf numFmtId="0" fontId="2" fillId="2" borderId="8" xfId="0" applyFont="1" applyFill="1" applyBorder="1" applyAlignment="1" applyProtection="1">
      <alignment horizontal="center" vertical="center" wrapText="1"/>
      <protection locked="0"/>
    </xf>
    <xf numFmtId="49" fontId="2" fillId="2" borderId="8" xfId="0" applyNumberFormat="1" applyFont="1" applyFill="1" applyBorder="1" applyAlignment="1" applyProtection="1">
      <alignment horizontal="center" vertical="center" wrapText="1"/>
      <protection locked="0"/>
    </xf>
    <xf numFmtId="0" fontId="3" fillId="4" borderId="7" xfId="0" applyFont="1" applyFill="1" applyBorder="1" applyAlignment="1" applyProtection="1">
      <alignment horizontal="center" vertical="center" wrapText="1"/>
      <protection locked="0"/>
    </xf>
    <xf numFmtId="0" fontId="3" fillId="4" borderId="8"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3" fillId="4" borderId="12" xfId="0" applyFont="1" applyFill="1" applyBorder="1" applyAlignment="1" applyProtection="1">
      <alignment horizontal="center" vertical="center" wrapText="1"/>
      <protection locked="0"/>
    </xf>
    <xf numFmtId="0" fontId="3" fillId="4" borderId="4" xfId="0" applyFont="1" applyFill="1" applyBorder="1" applyAlignment="1" applyProtection="1">
      <alignment horizontal="center" vertical="center" wrapText="1"/>
      <protection locked="0"/>
    </xf>
    <xf numFmtId="0" fontId="3" fillId="0" borderId="0" xfId="0" applyFont="1" applyBorder="1" applyProtection="1">
      <protection hidden="1"/>
    </xf>
    <xf numFmtId="0" fontId="3" fillId="4" borderId="13" xfId="0" applyFont="1" applyFill="1" applyBorder="1" applyAlignment="1" applyProtection="1">
      <alignment horizontal="center" vertical="center" wrapText="1"/>
      <protection locked="0"/>
    </xf>
    <xf numFmtId="0" fontId="3" fillId="6" borderId="12" xfId="0" applyFont="1" applyFill="1" applyBorder="1" applyAlignment="1" applyProtection="1">
      <alignment vertical="center" wrapText="1" readingOrder="2"/>
      <protection hidden="1"/>
    </xf>
    <xf numFmtId="0" fontId="1" fillId="2" borderId="11" xfId="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hidden="1"/>
    </xf>
    <xf numFmtId="0" fontId="3" fillId="4" borderId="34" xfId="0" applyFont="1" applyFill="1" applyBorder="1" applyAlignment="1" applyProtection="1">
      <alignment horizontal="center" vertical="center" wrapText="1"/>
      <protection locked="0"/>
    </xf>
    <xf numFmtId="0" fontId="3" fillId="4" borderId="20" xfId="0" applyFont="1" applyFill="1" applyBorder="1" applyAlignment="1" applyProtection="1">
      <alignment horizontal="center" vertical="center" wrapText="1"/>
      <protection locked="0"/>
    </xf>
    <xf numFmtId="0" fontId="3" fillId="4" borderId="16" xfId="0" applyFont="1" applyFill="1" applyBorder="1" applyAlignment="1" applyProtection="1">
      <alignment horizontal="center" vertical="center" wrapText="1"/>
      <protection locked="0"/>
    </xf>
    <xf numFmtId="0" fontId="3" fillId="4" borderId="9" xfId="0" applyFont="1" applyFill="1" applyBorder="1" applyAlignment="1" applyProtection="1">
      <alignment horizontal="center" vertical="center" wrapText="1"/>
      <protection locked="0"/>
    </xf>
    <xf numFmtId="0" fontId="2" fillId="2" borderId="0" xfId="0" applyFont="1" applyFill="1" applyBorder="1" applyAlignment="1" applyProtection="1">
      <alignment horizontal="center" wrapText="1"/>
      <protection hidden="1"/>
    </xf>
    <xf numFmtId="0" fontId="2" fillId="2" borderId="10" xfId="0" applyFont="1" applyFill="1" applyBorder="1" applyAlignment="1" applyProtection="1">
      <alignment horizontal="center" vertical="center" wrapText="1"/>
      <protection hidden="1"/>
    </xf>
    <xf numFmtId="0" fontId="3" fillId="6" borderId="27" xfId="0" applyFont="1" applyFill="1" applyBorder="1" applyAlignment="1" applyProtection="1">
      <alignment vertical="center" wrapText="1" readingOrder="2"/>
      <protection hidden="1"/>
    </xf>
    <xf numFmtId="0" fontId="3" fillId="5" borderId="27" xfId="0" applyFont="1" applyFill="1" applyBorder="1" applyAlignment="1" applyProtection="1">
      <alignment horizontal="right" vertical="center" wrapText="1" readingOrder="2"/>
      <protection hidden="1"/>
    </xf>
    <xf numFmtId="0" fontId="2" fillId="4" borderId="26" xfId="0" applyFont="1" applyFill="1" applyBorder="1" applyAlignment="1" applyProtection="1">
      <alignment horizontal="center" vertical="center"/>
      <protection hidden="1"/>
    </xf>
    <xf numFmtId="49" fontId="2" fillId="6" borderId="33" xfId="0" applyNumberFormat="1" applyFont="1" applyFill="1" applyBorder="1" applyAlignment="1" applyProtection="1">
      <alignment horizontal="center" vertical="center" readingOrder="2"/>
      <protection hidden="1"/>
    </xf>
    <xf numFmtId="0" fontId="3" fillId="6" borderId="32" xfId="0" applyFont="1" applyFill="1" applyBorder="1" applyAlignment="1" applyProtection="1">
      <alignment vertical="center" wrapText="1" readingOrder="2"/>
      <protection hidden="1"/>
    </xf>
    <xf numFmtId="49" fontId="2" fillId="3" borderId="28" xfId="0" applyNumberFormat="1" applyFont="1" applyFill="1" applyBorder="1" applyAlignment="1" applyProtection="1">
      <alignment horizontal="center" vertical="center"/>
      <protection hidden="1"/>
    </xf>
    <xf numFmtId="0" fontId="2" fillId="3" borderId="30" xfId="0" applyFont="1" applyFill="1" applyBorder="1" applyAlignment="1" applyProtection="1">
      <alignment horizontal="center" vertical="center" wrapText="1"/>
      <protection hidden="1"/>
    </xf>
    <xf numFmtId="0" fontId="2" fillId="3" borderId="30" xfId="0" applyNumberFormat="1" applyFont="1" applyFill="1" applyBorder="1" applyAlignment="1" applyProtection="1">
      <alignment horizontal="center" vertical="center" wrapText="1" readingOrder="2"/>
      <protection hidden="1"/>
    </xf>
    <xf numFmtId="49" fontId="2" fillId="6" borderId="19" xfId="0" applyNumberFormat="1" applyFont="1" applyFill="1" applyBorder="1" applyAlignment="1" applyProtection="1">
      <alignment horizontal="center" vertical="center" readingOrder="2"/>
      <protection hidden="1"/>
    </xf>
    <xf numFmtId="49" fontId="2" fillId="6" borderId="35" xfId="0" applyNumberFormat="1" applyFont="1" applyFill="1" applyBorder="1" applyAlignment="1" applyProtection="1">
      <alignment horizontal="center" vertical="center" readingOrder="2"/>
      <protection hidden="1"/>
    </xf>
    <xf numFmtId="0" fontId="3" fillId="10" borderId="31" xfId="0" applyFont="1" applyFill="1" applyBorder="1" applyAlignment="1">
      <alignment horizontal="center" vertical="center" wrapText="1"/>
    </xf>
    <xf numFmtId="0" fontId="2" fillId="7" borderId="32" xfId="0" applyFont="1" applyFill="1" applyBorder="1" applyAlignment="1">
      <alignment horizontal="center" vertical="center" wrapText="1"/>
    </xf>
    <xf numFmtId="0" fontId="3" fillId="6" borderId="3" xfId="0" applyFont="1" applyFill="1" applyBorder="1" applyAlignment="1" applyProtection="1">
      <alignment vertical="center" wrapText="1" readingOrder="2"/>
      <protection hidden="1"/>
    </xf>
    <xf numFmtId="0" fontId="4" fillId="11" borderId="23" xfId="0" applyFont="1" applyFill="1" applyBorder="1" applyAlignment="1" applyProtection="1">
      <alignment horizontal="center" vertical="center"/>
      <protection hidden="1"/>
    </xf>
    <xf numFmtId="0" fontId="5" fillId="10" borderId="4" xfId="0" applyFont="1" applyFill="1" applyBorder="1" applyAlignment="1" applyProtection="1">
      <alignment horizontal="center" vertical="center" wrapText="1"/>
      <protection hidden="1"/>
    </xf>
    <xf numFmtId="0" fontId="3" fillId="0" borderId="0" xfId="0" applyFont="1" applyAlignment="1">
      <alignment wrapText="1"/>
    </xf>
    <xf numFmtId="0" fontId="2" fillId="0" borderId="0" xfId="0" applyFont="1"/>
    <xf numFmtId="0" fontId="2" fillId="7" borderId="33" xfId="0" applyFont="1" applyFill="1" applyBorder="1" applyAlignment="1">
      <alignment horizontal="center" vertical="center" wrapText="1"/>
    </xf>
    <xf numFmtId="0" fontId="3" fillId="3" borderId="31" xfId="0" applyFont="1" applyFill="1" applyBorder="1" applyAlignment="1">
      <alignment horizontal="center" vertical="center" wrapText="1"/>
    </xf>
    <xf numFmtId="2" fontId="3" fillId="10" borderId="31" xfId="0" applyNumberFormat="1" applyFont="1" applyFill="1" applyBorder="1" applyAlignment="1">
      <alignment horizontal="center" vertical="center" wrapText="1"/>
    </xf>
    <xf numFmtId="0" fontId="2" fillId="4" borderId="25" xfId="0" applyFont="1" applyFill="1" applyBorder="1" applyAlignment="1" applyProtection="1">
      <alignment horizontal="center" vertical="center"/>
      <protection hidden="1"/>
    </xf>
    <xf numFmtId="0" fontId="2" fillId="4" borderId="33" xfId="0" applyFont="1" applyFill="1" applyBorder="1" applyAlignment="1" applyProtection="1">
      <alignment horizontal="center" vertical="center"/>
      <protection hidden="1"/>
    </xf>
    <xf numFmtId="0" fontId="2" fillId="4" borderId="37" xfId="0" applyFont="1" applyFill="1" applyBorder="1" applyAlignment="1" applyProtection="1">
      <alignment horizontal="center" vertical="center"/>
      <protection hidden="1"/>
    </xf>
    <xf numFmtId="2" fontId="2" fillId="4" borderId="25" xfId="0" applyNumberFormat="1" applyFont="1" applyFill="1" applyBorder="1" applyAlignment="1" applyProtection="1">
      <alignment horizontal="center" vertical="center"/>
      <protection hidden="1"/>
    </xf>
    <xf numFmtId="2" fontId="2" fillId="4" borderId="33" xfId="0" applyNumberFormat="1" applyFont="1" applyFill="1" applyBorder="1" applyAlignment="1" applyProtection="1">
      <alignment horizontal="center" vertical="center"/>
      <protection hidden="1"/>
    </xf>
    <xf numFmtId="49" fontId="2" fillId="12" borderId="6" xfId="0" applyNumberFormat="1" applyFont="1" applyFill="1" applyBorder="1" applyAlignment="1" applyProtection="1">
      <alignment horizontal="center" vertical="center" wrapText="1"/>
      <protection hidden="1"/>
    </xf>
    <xf numFmtId="49" fontId="2" fillId="12" borderId="16" xfId="0" applyNumberFormat="1" applyFont="1" applyFill="1" applyBorder="1" applyAlignment="1" applyProtection="1">
      <alignment horizontal="center" vertical="center" wrapText="1"/>
      <protection hidden="1"/>
    </xf>
    <xf numFmtId="49" fontId="6" fillId="12" borderId="17" xfId="0" applyNumberFormat="1" applyFont="1" applyFill="1" applyBorder="1" applyAlignment="1" applyProtection="1">
      <alignment horizontal="center" vertical="center" wrapText="1"/>
      <protection hidden="1"/>
    </xf>
    <xf numFmtId="49" fontId="6" fillId="12" borderId="21" xfId="0" applyNumberFormat="1" applyFont="1" applyFill="1" applyBorder="1" applyAlignment="1" applyProtection="1">
      <alignment horizontal="center" vertical="center" wrapText="1"/>
      <protection hidden="1"/>
    </xf>
    <xf numFmtId="0" fontId="2" fillId="2" borderId="17" xfId="0" applyFont="1" applyFill="1" applyBorder="1" applyAlignment="1" applyProtection="1">
      <alignment horizontal="center" vertical="center" wrapText="1"/>
      <protection hidden="1"/>
    </xf>
    <xf numFmtId="0" fontId="2" fillId="2" borderId="21" xfId="0" applyFont="1" applyFill="1" applyBorder="1" applyAlignment="1" applyProtection="1">
      <alignment horizontal="center" vertical="center" wrapText="1"/>
      <protection hidden="1"/>
    </xf>
    <xf numFmtId="0" fontId="2" fillId="2" borderId="13" xfId="0" applyFont="1" applyFill="1" applyBorder="1" applyAlignment="1" applyProtection="1">
      <alignment horizontal="center" vertical="center" readingOrder="2"/>
      <protection hidden="1"/>
    </xf>
    <xf numFmtId="0" fontId="2" fillId="2" borderId="9" xfId="0" applyFont="1" applyFill="1" applyBorder="1" applyAlignment="1" applyProtection="1">
      <alignment horizontal="center" vertical="center" readingOrder="2"/>
      <protection hidden="1"/>
    </xf>
    <xf numFmtId="49" fontId="2" fillId="12" borderId="0" xfId="0" applyNumberFormat="1" applyFont="1" applyFill="1" applyBorder="1" applyAlignment="1" applyProtection="1">
      <alignment horizontal="center" vertical="center" wrapText="1"/>
      <protection hidden="1"/>
    </xf>
    <xf numFmtId="0" fontId="2" fillId="2" borderId="12" xfId="0" applyFont="1" applyFill="1" applyBorder="1" applyAlignment="1" applyProtection="1">
      <alignment horizontal="center" vertical="center" wrapText="1"/>
      <protection hidden="1"/>
    </xf>
    <xf numFmtId="0" fontId="2" fillId="2" borderId="8" xfId="0" applyFont="1" applyFill="1" applyBorder="1" applyAlignment="1" applyProtection="1">
      <alignment horizontal="center" vertical="center" wrapText="1"/>
      <protection hidden="1"/>
    </xf>
    <xf numFmtId="0" fontId="2" fillId="2" borderId="20" xfId="0" applyFont="1" applyFill="1" applyBorder="1" applyAlignment="1" applyProtection="1">
      <alignment horizontal="center" readingOrder="2"/>
      <protection hidden="1"/>
    </xf>
    <xf numFmtId="0" fontId="2" fillId="2" borderId="22" xfId="0" applyFont="1" applyFill="1" applyBorder="1" applyAlignment="1" applyProtection="1">
      <alignment horizontal="center" readingOrder="2"/>
      <protection hidden="1"/>
    </xf>
    <xf numFmtId="0" fontId="2" fillId="8" borderId="5" xfId="0" applyFont="1" applyFill="1" applyBorder="1" applyAlignment="1" applyProtection="1">
      <alignment horizontal="center" vertical="center" readingOrder="2"/>
      <protection hidden="1"/>
    </xf>
    <xf numFmtId="0" fontId="2" fillId="8" borderId="16" xfId="0" applyFont="1" applyFill="1" applyBorder="1" applyAlignment="1" applyProtection="1">
      <alignment horizontal="center" vertical="center" readingOrder="2"/>
      <protection hidden="1"/>
    </xf>
    <xf numFmtId="0" fontId="2" fillId="8" borderId="6" xfId="0" applyFont="1" applyFill="1" applyBorder="1" applyAlignment="1" applyProtection="1">
      <alignment horizontal="center" vertical="center" readingOrder="2"/>
      <protection hidden="1"/>
    </xf>
    <xf numFmtId="0" fontId="3" fillId="7" borderId="29"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2" fillId="0" borderId="6" xfId="0" applyFont="1" applyBorder="1" applyAlignment="1">
      <alignment horizontal="center"/>
    </xf>
    <xf numFmtId="0" fontId="2" fillId="0" borderId="16" xfId="0" applyFont="1" applyBorder="1" applyAlignment="1">
      <alignment horizontal="center"/>
    </xf>
    <xf numFmtId="0" fontId="2" fillId="0" borderId="15" xfId="0" applyFont="1" applyBorder="1" applyAlignment="1">
      <alignment horizontal="center"/>
    </xf>
    <xf numFmtId="0" fontId="2" fillId="0" borderId="20" xfId="0" applyFont="1" applyBorder="1" applyAlignment="1">
      <alignment horizontal="center"/>
    </xf>
    <xf numFmtId="0" fontId="2" fillId="8" borderId="24" xfId="0" applyFont="1" applyFill="1" applyBorder="1" applyAlignment="1" applyProtection="1">
      <alignment horizontal="center" vertical="center"/>
      <protection hidden="1"/>
    </xf>
    <xf numFmtId="0" fontId="2" fillId="8" borderId="14" xfId="0" applyFont="1" applyFill="1" applyBorder="1" applyAlignment="1" applyProtection="1">
      <alignment horizontal="center" vertical="center"/>
      <protection hidden="1"/>
    </xf>
    <xf numFmtId="0" fontId="2" fillId="7" borderId="39" xfId="0" applyFont="1" applyFill="1" applyBorder="1" applyAlignment="1">
      <alignment horizontal="center" vertical="center" wrapText="1"/>
    </xf>
    <xf numFmtId="0" fontId="2" fillId="7" borderId="40" xfId="0" applyFont="1" applyFill="1" applyBorder="1" applyAlignment="1">
      <alignment horizontal="center" vertical="center" wrapText="1"/>
    </xf>
    <xf numFmtId="0" fontId="2" fillId="7" borderId="36" xfId="0" applyFont="1" applyFill="1" applyBorder="1" applyAlignment="1">
      <alignment horizontal="center" vertical="center" wrapText="1"/>
    </xf>
    <xf numFmtId="0" fontId="2" fillId="7" borderId="32" xfId="0" applyFont="1" applyFill="1" applyBorder="1" applyAlignment="1">
      <alignment horizontal="center" vertical="center" wrapText="1"/>
    </xf>
    <xf numFmtId="2" fontId="3" fillId="10" borderId="38" xfId="0" applyNumberFormat="1" applyFont="1" applyFill="1" applyBorder="1" applyAlignment="1">
      <alignment horizontal="center" vertical="center" wrapText="1"/>
    </xf>
    <xf numFmtId="0" fontId="3" fillId="10" borderId="9" xfId="0" applyFont="1" applyFill="1" applyBorder="1" applyAlignment="1">
      <alignment horizontal="center" vertical="center" wrapText="1"/>
    </xf>
    <xf numFmtId="0" fontId="2" fillId="9" borderId="24" xfId="0" applyFont="1" applyFill="1" applyBorder="1" applyAlignment="1" applyProtection="1">
      <alignment horizontal="center" vertical="center"/>
      <protection hidden="1"/>
    </xf>
    <xf numFmtId="0" fontId="2" fillId="9" borderId="14" xfId="0" applyFont="1" applyFill="1" applyBorder="1" applyAlignment="1" applyProtection="1">
      <alignment horizontal="center" vertical="center"/>
      <protection hidden="1"/>
    </xf>
    <xf numFmtId="0" fontId="2" fillId="7" borderId="1" xfId="0" applyFont="1" applyFill="1" applyBorder="1" applyAlignment="1">
      <alignment horizontal="center" wrapText="1"/>
    </xf>
    <xf numFmtId="0" fontId="2" fillId="7" borderId="18" xfId="0" applyFont="1" applyFill="1" applyBorder="1" applyAlignment="1">
      <alignment horizontal="center" wrapText="1"/>
    </xf>
    <xf numFmtId="0" fontId="2" fillId="7" borderId="13" xfId="0" applyFont="1" applyFill="1" applyBorder="1" applyAlignment="1">
      <alignment horizontal="center" wrapText="1"/>
    </xf>
  </cellXfs>
  <cellStyles count="2">
    <cellStyle name="Normal" xfId="0" builtinId="0"/>
    <cellStyle name="היפר-קישור" xfId="1" builtinId="8"/>
  </cellStyles>
  <dxfs count="68">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rightToLeft="1" view="pageBreakPreview" zoomScale="80" zoomScaleNormal="90" zoomScaleSheetLayoutView="80" workbookViewId="0">
      <pane xSplit="1" ySplit="7" topLeftCell="B8" activePane="bottomRight" state="frozen"/>
      <selection pane="topRight" activeCell="C1" sqref="C1"/>
      <selection pane="bottomLeft" activeCell="A8" sqref="A8"/>
      <selection pane="bottomRight" activeCell="B44" sqref="B44"/>
    </sheetView>
  </sheetViews>
  <sheetFormatPr defaultColWidth="9" defaultRowHeight="15.75" x14ac:dyDescent="0.25"/>
  <cols>
    <col min="1" max="1" width="10" style="1" customWidth="1"/>
    <col min="2" max="2" width="82.75" style="1" customWidth="1"/>
    <col min="3" max="3" width="22.5" style="1" customWidth="1"/>
    <col min="4" max="4" width="22.625" style="1" customWidth="1"/>
    <col min="5" max="5" width="24.375" style="1" customWidth="1"/>
    <col min="6" max="6" width="24" style="1" customWidth="1"/>
    <col min="7" max="16384" width="9" style="1"/>
  </cols>
  <sheetData>
    <row r="1" spans="1:7" ht="18.75" customHeight="1" x14ac:dyDescent="0.25">
      <c r="A1" s="59"/>
      <c r="B1" s="57" t="s">
        <v>6</v>
      </c>
      <c r="C1" s="54">
        <v>1</v>
      </c>
      <c r="D1" s="54">
        <v>2</v>
      </c>
      <c r="E1" s="54">
        <v>3</v>
      </c>
      <c r="F1" s="54">
        <v>4</v>
      </c>
    </row>
    <row r="2" spans="1:7" ht="15" customHeight="1" x14ac:dyDescent="0.25">
      <c r="A2" s="60"/>
      <c r="B2" s="58"/>
      <c r="C2" s="55"/>
      <c r="D2" s="55"/>
      <c r="E2" s="55"/>
      <c r="F2" s="55"/>
    </row>
    <row r="3" spans="1:7" x14ac:dyDescent="0.25">
      <c r="A3" s="60"/>
      <c r="B3" s="16" t="s">
        <v>0</v>
      </c>
      <c r="C3" s="4"/>
      <c r="D3" s="4"/>
      <c r="E3" s="4"/>
      <c r="F3" s="4"/>
    </row>
    <row r="4" spans="1:7" x14ac:dyDescent="0.25">
      <c r="A4" s="60"/>
      <c r="B4" s="16" t="s">
        <v>8</v>
      </c>
      <c r="C4" s="4"/>
      <c r="D4" s="4"/>
      <c r="E4" s="4"/>
      <c r="F4" s="4"/>
    </row>
    <row r="5" spans="1:7" x14ac:dyDescent="0.25">
      <c r="A5" s="60"/>
      <c r="B5" s="16" t="s">
        <v>1</v>
      </c>
      <c r="C5" s="5"/>
      <c r="D5" s="5"/>
      <c r="E5" s="5"/>
      <c r="F5" s="5"/>
    </row>
    <row r="6" spans="1:7" x14ac:dyDescent="0.25">
      <c r="A6" s="60"/>
      <c r="B6" s="16" t="s">
        <v>2</v>
      </c>
      <c r="C6" s="6"/>
      <c r="D6" s="6"/>
      <c r="E6" s="6"/>
      <c r="F6" s="6"/>
    </row>
    <row r="7" spans="1:7" ht="16.5" thickBot="1" x14ac:dyDescent="0.3">
      <c r="A7" s="60"/>
      <c r="B7" s="22" t="s">
        <v>9</v>
      </c>
      <c r="C7" s="15"/>
      <c r="D7" s="15"/>
      <c r="E7" s="15"/>
      <c r="F7" s="15"/>
    </row>
    <row r="8" spans="1:7" ht="16.5" thickBot="1" x14ac:dyDescent="0.3">
      <c r="A8" s="21" t="s">
        <v>3</v>
      </c>
      <c r="B8" s="52" t="s">
        <v>10</v>
      </c>
      <c r="C8" s="52"/>
      <c r="D8" s="52"/>
      <c r="E8" s="52"/>
      <c r="F8" s="53"/>
    </row>
    <row r="9" spans="1:7" ht="32.25" thickBot="1" x14ac:dyDescent="0.3">
      <c r="A9" s="28" t="s">
        <v>16</v>
      </c>
      <c r="B9" s="29" t="s">
        <v>44</v>
      </c>
      <c r="C9" s="37" t="str">
        <f>IF(COUNTIF(C10:C12,"V")+COUNTIF(C10:C12,"ל.ר.")=3,"V",IF(COUNTIF(C10:C12,"X")&gt;0,"X",IF(COUNTIF(C10:C12,"?")&gt;0,"$","X")))</f>
        <v>X</v>
      </c>
      <c r="D9" s="37" t="str">
        <f t="shared" ref="D9:F9" si="0">IF(COUNTIF(D10:D12,"V")+COUNTIF(D10:D12,"ל.ר.")=3,"V",IF(COUNTIF(D10:D12,"X")&gt;0,"X",IF(COUNTIF(D10:D12,"?")&gt;0,"$","X")))</f>
        <v>X</v>
      </c>
      <c r="E9" s="37" t="str">
        <f t="shared" si="0"/>
        <v>X</v>
      </c>
      <c r="F9" s="37" t="str">
        <f t="shared" si="0"/>
        <v>X</v>
      </c>
    </row>
    <row r="10" spans="1:7" ht="19.5" customHeight="1" x14ac:dyDescent="0.25">
      <c r="A10" s="26" t="s">
        <v>17</v>
      </c>
      <c r="B10" s="27" t="s">
        <v>45</v>
      </c>
      <c r="C10" s="17"/>
      <c r="D10" s="7"/>
      <c r="E10" s="7"/>
      <c r="F10" s="7"/>
    </row>
    <row r="11" spans="1:7" x14ac:dyDescent="0.25">
      <c r="A11" s="26" t="s">
        <v>18</v>
      </c>
      <c r="B11" s="23" t="s">
        <v>46</v>
      </c>
      <c r="C11" s="17"/>
      <c r="D11" s="7"/>
      <c r="E11" s="7"/>
      <c r="F11" s="7"/>
    </row>
    <row r="12" spans="1:7" ht="32.25" thickBot="1" x14ac:dyDescent="0.3">
      <c r="A12" s="26" t="s">
        <v>19</v>
      </c>
      <c r="B12" s="23" t="s">
        <v>47</v>
      </c>
      <c r="C12" s="17"/>
      <c r="D12" s="17"/>
      <c r="E12" s="17"/>
      <c r="F12" s="17"/>
    </row>
    <row r="13" spans="1:7" ht="22.5" customHeight="1" thickBot="1" x14ac:dyDescent="0.3">
      <c r="A13" s="28" t="s">
        <v>20</v>
      </c>
      <c r="B13" s="30" t="s">
        <v>4</v>
      </c>
      <c r="C13" s="37" t="str">
        <f>IF(COUNTIF(C14:C18,"V")+COUNTIF(C14:C18,"ל.ר.")=5,"V",IF(COUNTIF(C14:C18,"X")&gt;0,"X",IF(COUNTIF(C14:C18,"?")&gt;0,"$","X")))</f>
        <v>X</v>
      </c>
      <c r="D13" s="37" t="str">
        <f t="shared" ref="D13:F13" si="1">IF(COUNTIF(D14:D18,"V")+COUNTIF(D14:D18,"ל.ר.")=5,"V",IF(COUNTIF(D14:D18,"X")&gt;0,"X",IF(COUNTIF(D14:D18,"?")&gt;0,"$","X")))</f>
        <v>X</v>
      </c>
      <c r="E13" s="37" t="str">
        <f t="shared" si="1"/>
        <v>X</v>
      </c>
      <c r="F13" s="37" t="str">
        <f t="shared" si="1"/>
        <v>X</v>
      </c>
      <c r="G13" s="38" t="s">
        <v>14</v>
      </c>
    </row>
    <row r="14" spans="1:7" ht="48" thickBot="1" x14ac:dyDescent="0.3">
      <c r="A14" s="32" t="s">
        <v>21</v>
      </c>
      <c r="B14" s="14" t="s">
        <v>48</v>
      </c>
      <c r="C14" s="18"/>
      <c r="D14" s="9"/>
      <c r="E14" s="9"/>
      <c r="F14" s="9"/>
    </row>
    <row r="15" spans="1:7" ht="16.5" thickBot="1" x14ac:dyDescent="0.3">
      <c r="A15" s="32" t="s">
        <v>22</v>
      </c>
      <c r="B15" s="35" t="s">
        <v>50</v>
      </c>
      <c r="C15" s="18"/>
      <c r="D15" s="9"/>
      <c r="E15" s="9"/>
      <c r="F15" s="9"/>
    </row>
    <row r="16" spans="1:7" ht="79.5" thickBot="1" x14ac:dyDescent="0.3">
      <c r="A16" s="32" t="s">
        <v>23</v>
      </c>
      <c r="B16" s="23" t="s">
        <v>49</v>
      </c>
      <c r="C16" s="18"/>
      <c r="D16" s="9"/>
      <c r="E16" s="9"/>
      <c r="F16" s="9"/>
    </row>
    <row r="17" spans="1:7" ht="32.25" thickBot="1" x14ac:dyDescent="0.3">
      <c r="A17" s="32" t="s">
        <v>24</v>
      </c>
      <c r="B17" s="23" t="s">
        <v>51</v>
      </c>
      <c r="C17" s="18"/>
      <c r="D17" s="10"/>
      <c r="E17" s="10"/>
      <c r="F17" s="10"/>
    </row>
    <row r="18" spans="1:7" ht="48" thickBot="1" x14ac:dyDescent="0.3">
      <c r="A18" s="31" t="s">
        <v>25</v>
      </c>
      <c r="B18" s="14" t="s">
        <v>52</v>
      </c>
      <c r="C18" s="19"/>
      <c r="D18" s="11"/>
      <c r="E18" s="11"/>
      <c r="F18" s="11"/>
    </row>
    <row r="19" spans="1:7" ht="20.25" thickBot="1" x14ac:dyDescent="0.3">
      <c r="A19" s="56" t="s">
        <v>11</v>
      </c>
      <c r="B19" s="56"/>
      <c r="C19" s="36" t="str">
        <f>IF(AND(C9="V",C13="V"),"V",IF(OR(C9="X",C13="X"),"X",IF(OR(C9="$",C13="$"),"$","X")))</f>
        <v>X</v>
      </c>
      <c r="D19" s="36" t="str">
        <f t="shared" ref="D19:F19" si="2">IF(AND(D9="V",D13="V"),"V",IF(OR(D9="X",D13="X"),"X",IF(OR(D9="$",D13="$"),"$","X")))</f>
        <v>X</v>
      </c>
      <c r="E19" s="36" t="str">
        <f t="shared" si="2"/>
        <v>X</v>
      </c>
      <c r="F19" s="36" t="str">
        <f t="shared" si="2"/>
        <v>X</v>
      </c>
    </row>
    <row r="20" spans="1:7" ht="16.5" thickBot="1" x14ac:dyDescent="0.3">
      <c r="A20" s="21" t="s">
        <v>3</v>
      </c>
      <c r="B20" s="52" t="s">
        <v>41</v>
      </c>
      <c r="C20" s="52"/>
      <c r="D20" s="52"/>
      <c r="E20" s="52"/>
      <c r="F20" s="53"/>
    </row>
    <row r="21" spans="1:7" ht="17.25" thickBot="1" x14ac:dyDescent="0.3">
      <c r="A21" s="28" t="s">
        <v>26</v>
      </c>
      <c r="B21" s="30" t="s">
        <v>53</v>
      </c>
      <c r="C21" s="37" t="str">
        <f>IF(COUNTIF(C22:C28,"V")+COUNTIF(C22:C28,"ל.ר.")=10,"V",IF(COUNTIF(C22:C28,"X")&gt;0,"X",IF(COUNTIF(C22:C28,"?")&gt;0,"$","X")))</f>
        <v>X</v>
      </c>
      <c r="D21" s="37" t="str">
        <f t="shared" ref="D21:F21" si="3">IF(COUNTIF(D22:D28,"V")+COUNTIF(D22:D28,"ל.ר.")=10,"V",IF(COUNTIF(D22:D28,"X")&gt;0,"X",IF(COUNTIF(D22:D28,"?")&gt;0,"$","X")))</f>
        <v>X</v>
      </c>
      <c r="E21" s="37" t="str">
        <f t="shared" si="3"/>
        <v>X</v>
      </c>
      <c r="F21" s="37" t="str">
        <f t="shared" si="3"/>
        <v>X</v>
      </c>
    </row>
    <row r="22" spans="1:7" ht="15.75" customHeight="1" x14ac:dyDescent="0.25">
      <c r="A22" s="25" t="s">
        <v>27</v>
      </c>
      <c r="B22" s="24" t="s">
        <v>56</v>
      </c>
      <c r="C22" s="13"/>
      <c r="D22" s="10"/>
      <c r="E22" s="10"/>
      <c r="F22" s="10"/>
    </row>
    <row r="23" spans="1:7" x14ac:dyDescent="0.25">
      <c r="A23" s="25" t="s">
        <v>28</v>
      </c>
      <c r="B23" s="24" t="s">
        <v>57</v>
      </c>
      <c r="C23" s="17"/>
      <c r="D23" s="7"/>
      <c r="E23" s="7"/>
      <c r="F23" s="7"/>
      <c r="G23" s="38"/>
    </row>
    <row r="24" spans="1:7" ht="31.5" x14ac:dyDescent="0.25">
      <c r="A24" s="25" t="s">
        <v>54</v>
      </c>
      <c r="B24" s="24" t="s">
        <v>58</v>
      </c>
      <c r="C24" s="17"/>
      <c r="D24" s="7"/>
      <c r="E24" s="7"/>
      <c r="F24" s="7"/>
      <c r="G24" s="38"/>
    </row>
    <row r="25" spans="1:7" x14ac:dyDescent="0.25">
      <c r="A25" s="25" t="s">
        <v>55</v>
      </c>
      <c r="B25" s="24" t="s">
        <v>59</v>
      </c>
      <c r="C25" s="17"/>
      <c r="D25" s="7"/>
      <c r="E25" s="7"/>
      <c r="F25" s="7"/>
      <c r="G25" s="38"/>
    </row>
    <row r="26" spans="1:7" ht="31.5" x14ac:dyDescent="0.25">
      <c r="A26" s="25" t="s">
        <v>29</v>
      </c>
      <c r="B26" s="24" t="s">
        <v>60</v>
      </c>
      <c r="C26" s="17"/>
      <c r="D26" s="7"/>
      <c r="E26" s="7"/>
      <c r="F26" s="7"/>
    </row>
    <row r="27" spans="1:7" ht="31.5" x14ac:dyDescent="0.25">
      <c r="A27" s="25" t="s">
        <v>30</v>
      </c>
      <c r="B27" s="24" t="s">
        <v>61</v>
      </c>
      <c r="C27" s="20"/>
      <c r="D27" s="7"/>
      <c r="E27" s="7"/>
      <c r="F27" s="8"/>
    </row>
    <row r="28" spans="1:7" x14ac:dyDescent="0.25">
      <c r="A28" s="25" t="s">
        <v>31</v>
      </c>
      <c r="B28" s="24" t="s">
        <v>68</v>
      </c>
      <c r="C28" s="20"/>
      <c r="D28" s="8"/>
      <c r="E28" s="8"/>
      <c r="F28" s="8"/>
    </row>
    <row r="29" spans="1:7" ht="47.25" x14ac:dyDescent="0.25">
      <c r="A29" s="43" t="s">
        <v>32</v>
      </c>
      <c r="B29" s="24" t="s">
        <v>62</v>
      </c>
      <c r="C29" s="20"/>
      <c r="D29" s="8"/>
      <c r="E29" s="8"/>
      <c r="F29" s="8"/>
    </row>
    <row r="30" spans="1:7" ht="16.5" thickBot="1" x14ac:dyDescent="0.3">
      <c r="A30" s="44"/>
      <c r="B30" s="24" t="s">
        <v>63</v>
      </c>
      <c r="C30" s="20"/>
      <c r="D30" s="8"/>
      <c r="E30" s="8"/>
      <c r="F30" s="8"/>
    </row>
    <row r="31" spans="1:7" ht="48" thickBot="1" x14ac:dyDescent="0.3">
      <c r="A31" s="25" t="s">
        <v>33</v>
      </c>
      <c r="B31" s="24" t="s">
        <v>64</v>
      </c>
      <c r="C31" s="20"/>
      <c r="D31" s="8"/>
      <c r="E31" s="8"/>
      <c r="F31" s="10"/>
    </row>
    <row r="32" spans="1:7" ht="17.25" thickBot="1" x14ac:dyDescent="0.3">
      <c r="A32" s="28" t="s">
        <v>34</v>
      </c>
      <c r="B32" s="30" t="s">
        <v>65</v>
      </c>
      <c r="C32" s="37" t="str">
        <f>IF(COUNTIF(C33:C40,"V")+COUNTIF(C33:C40,"ל.ר.")=8,"V",IF(COUNTIF(C33:C40,"X")&gt;0,"X",IF(COUNTIF(C33:C40,"?")&gt;0,"$","X")))</f>
        <v>X</v>
      </c>
      <c r="D32" s="37" t="str">
        <f t="shared" ref="D32:F32" si="4">IF(COUNTIF(D33:D40,"V")+COUNTIF(D33:D40,"ל.ר.")=8,"V",IF(COUNTIF(D33:D40,"X")&gt;0,"X",IF(COUNTIF(D33:D40,"?")&gt;0,"$","X")))</f>
        <v>X</v>
      </c>
      <c r="E32" s="37" t="str">
        <f t="shared" si="4"/>
        <v>X</v>
      </c>
      <c r="F32" s="37" t="str">
        <f t="shared" si="4"/>
        <v>X</v>
      </c>
    </row>
    <row r="33" spans="1:6" x14ac:dyDescent="0.25">
      <c r="A33" s="45" t="s">
        <v>35</v>
      </c>
      <c r="B33" s="24" t="s">
        <v>67</v>
      </c>
      <c r="C33" s="20"/>
      <c r="D33" s="8"/>
      <c r="E33" s="8"/>
      <c r="F33" s="8"/>
    </row>
    <row r="34" spans="1:6" x14ac:dyDescent="0.25">
      <c r="A34" s="44"/>
      <c r="B34" s="24" t="s">
        <v>63</v>
      </c>
      <c r="C34" s="20"/>
      <c r="D34" s="8"/>
      <c r="E34" s="8"/>
      <c r="F34" s="8"/>
    </row>
    <row r="35" spans="1:6" x14ac:dyDescent="0.25">
      <c r="A35" s="46" t="s">
        <v>36</v>
      </c>
      <c r="B35" s="24" t="s">
        <v>69</v>
      </c>
      <c r="C35" s="20"/>
      <c r="D35" s="8"/>
      <c r="E35" s="8"/>
      <c r="F35" s="8"/>
    </row>
    <row r="36" spans="1:6" x14ac:dyDescent="0.25">
      <c r="A36" s="47"/>
      <c r="B36" s="24" t="s">
        <v>63</v>
      </c>
      <c r="C36" s="20"/>
      <c r="D36" s="8"/>
      <c r="E36" s="8"/>
      <c r="F36" s="8"/>
    </row>
    <row r="37" spans="1:6" x14ac:dyDescent="0.25">
      <c r="A37" s="25" t="s">
        <v>37</v>
      </c>
      <c r="B37" s="24" t="s">
        <v>66</v>
      </c>
      <c r="C37" s="20"/>
      <c r="D37" s="8"/>
      <c r="E37" s="8"/>
      <c r="F37" s="8"/>
    </row>
    <row r="38" spans="1:6" ht="47.25" x14ac:dyDescent="0.25">
      <c r="A38" s="25" t="s">
        <v>38</v>
      </c>
      <c r="B38" s="24" t="s">
        <v>70</v>
      </c>
      <c r="C38" s="20"/>
      <c r="D38" s="8"/>
      <c r="E38" s="8"/>
      <c r="F38" s="8"/>
    </row>
    <row r="39" spans="1:6" x14ac:dyDescent="0.25">
      <c r="A39" s="25" t="s">
        <v>39</v>
      </c>
      <c r="B39" s="24" t="s">
        <v>71</v>
      </c>
      <c r="C39" s="20"/>
      <c r="D39" s="8"/>
      <c r="E39" s="8"/>
      <c r="F39" s="8"/>
    </row>
    <row r="40" spans="1:6" ht="16.5" thickBot="1" x14ac:dyDescent="0.3">
      <c r="A40" s="25" t="s">
        <v>40</v>
      </c>
      <c r="B40" s="24" t="s">
        <v>72</v>
      </c>
      <c r="C40" s="20"/>
      <c r="D40" s="8"/>
      <c r="E40" s="8"/>
      <c r="F40" s="8"/>
    </row>
    <row r="41" spans="1:6" ht="20.25" thickBot="1" x14ac:dyDescent="0.3">
      <c r="A41" s="48" t="s">
        <v>42</v>
      </c>
      <c r="B41" s="49"/>
      <c r="C41" s="36" t="str">
        <f>IF(AND(C21="V",C32="V"),"V",IF(OR(C21="X",C32="X"),"X",IF(OR(C21="$",C32="$"),"$","X")))</f>
        <v>X</v>
      </c>
      <c r="D41" s="36" t="str">
        <f t="shared" ref="D41:F41" si="5">IF(AND(D21="V",D32="V"),"V",IF(OR(D21="X",D32="X"),"X",IF(OR(D21="$",D32="$"),"$","X")))</f>
        <v>X</v>
      </c>
      <c r="E41" s="36" t="str">
        <f t="shared" si="5"/>
        <v>X</v>
      </c>
      <c r="F41" s="36" t="str">
        <f t="shared" si="5"/>
        <v>X</v>
      </c>
    </row>
    <row r="42" spans="1:6" ht="21" thickBot="1" x14ac:dyDescent="0.3">
      <c r="A42" s="50" t="s">
        <v>43</v>
      </c>
      <c r="B42" s="51"/>
      <c r="C42" s="36" t="str">
        <f>IF(AND(C19="V",C41="V"),"V",IF(OR(C19="X",C41="X"),"X",IF(OR(C19="$",C41="$"),"$","X")))</f>
        <v>X</v>
      </c>
      <c r="D42" s="36" t="str">
        <f t="shared" ref="D42:F42" si="6">IF(AND(D19="V",D41="V"),"V",IF(OR(D19="X",D41="X"),"X",IF(OR(D19="$",D41="$"),"$","X")))</f>
        <v>X</v>
      </c>
      <c r="E42" s="36" t="str">
        <f t="shared" si="6"/>
        <v>X</v>
      </c>
      <c r="F42" s="36" t="str">
        <f t="shared" si="6"/>
        <v>X</v>
      </c>
    </row>
    <row r="43" spans="1:6" x14ac:dyDescent="0.25">
      <c r="A43" s="2"/>
      <c r="B43" s="2"/>
      <c r="C43" s="2"/>
      <c r="D43" s="12"/>
      <c r="E43" s="12"/>
    </row>
    <row r="44" spans="1:6" x14ac:dyDescent="0.25">
      <c r="A44" s="2"/>
      <c r="B44" s="2"/>
      <c r="C44" s="2"/>
      <c r="D44" s="12"/>
      <c r="E44" s="12"/>
    </row>
    <row r="45" spans="1:6" x14ac:dyDescent="0.25">
      <c r="A45" s="2"/>
      <c r="B45" s="2"/>
      <c r="C45" s="2"/>
      <c r="D45" s="12"/>
      <c r="E45" s="12"/>
    </row>
    <row r="46" spans="1:6" x14ac:dyDescent="0.25">
      <c r="A46" s="2"/>
      <c r="B46" s="2"/>
      <c r="C46" s="12"/>
      <c r="D46" s="12"/>
      <c r="E46" s="12"/>
    </row>
    <row r="47" spans="1:6" x14ac:dyDescent="0.25">
      <c r="A47" s="2"/>
      <c r="B47" s="2"/>
      <c r="C47" s="12"/>
      <c r="D47" s="12"/>
      <c r="E47" s="12"/>
    </row>
    <row r="48" spans="1:6" x14ac:dyDescent="0.25">
      <c r="A48" s="2"/>
      <c r="B48" s="2"/>
      <c r="C48" s="12"/>
      <c r="D48" s="12"/>
      <c r="E48" s="12"/>
    </row>
  </sheetData>
  <mergeCells count="14">
    <mergeCell ref="B20:F20"/>
    <mergeCell ref="F1:F2"/>
    <mergeCell ref="E1:E2"/>
    <mergeCell ref="B8:F8"/>
    <mergeCell ref="A19:B19"/>
    <mergeCell ref="B1:B2"/>
    <mergeCell ref="C1:C2"/>
    <mergeCell ref="D1:D2"/>
    <mergeCell ref="A1:A7"/>
    <mergeCell ref="A29:A30"/>
    <mergeCell ref="A33:A34"/>
    <mergeCell ref="A35:A36"/>
    <mergeCell ref="A41:B41"/>
    <mergeCell ref="A42:B42"/>
  </mergeCells>
  <conditionalFormatting sqref="C18 D17:E18 C10:F12">
    <cfRule type="containsText" dxfId="67" priority="306" operator="containsText" text="V">
      <formula>NOT(ISERROR(SEARCH("V",C10)))</formula>
    </cfRule>
    <cfRule type="expression" dxfId="66" priority="307">
      <formula>C10="ל.ר."</formula>
    </cfRule>
    <cfRule type="containsText" dxfId="65" priority="308" operator="containsText" text="X">
      <formula>NOT(ISERROR(SEARCH("X",C10)))</formula>
    </cfRule>
    <cfRule type="notContainsBlanks" dxfId="64" priority="309">
      <formula>LEN(TRIM(C10))&gt;0</formula>
    </cfRule>
  </conditionalFormatting>
  <conditionalFormatting sqref="D22:D27 E26:F26 C26:C31 E38:E39 E27 C22:E25 D29:E31 E33:E36 C33:D39">
    <cfRule type="containsText" dxfId="63" priority="294" operator="containsText" text="V">
      <formula>NOT(ISERROR(SEARCH("V",C22)))</formula>
    </cfRule>
    <cfRule type="expression" dxfId="62" priority="295">
      <formula>C22="ל.ר."</formula>
    </cfRule>
    <cfRule type="containsText" dxfId="61" priority="296" operator="containsText" text="X">
      <formula>NOT(ISERROR(SEARCH("X",C22)))</formula>
    </cfRule>
    <cfRule type="notContainsBlanks" dxfId="60" priority="297">
      <formula>LEN(TRIM(C22))&gt;0</formula>
    </cfRule>
  </conditionalFormatting>
  <conditionalFormatting sqref="E37 D28:F28">
    <cfRule type="containsText" dxfId="59" priority="181" operator="containsText" text="V">
      <formula>NOT(ISERROR(SEARCH("V",D28)))</formula>
    </cfRule>
    <cfRule type="expression" dxfId="58" priority="182">
      <formula>D28="ל.ר."</formula>
    </cfRule>
    <cfRule type="containsText" dxfId="57" priority="183" operator="containsText" text="X">
      <formula>NOT(ISERROR(SEARCH("X",D28)))</formula>
    </cfRule>
    <cfRule type="notContainsBlanks" dxfId="56" priority="184">
      <formula>LEN(TRIM(D28))&gt;0</formula>
    </cfRule>
  </conditionalFormatting>
  <conditionalFormatting sqref="F17:F18">
    <cfRule type="containsText" dxfId="55" priority="161" operator="containsText" text="V">
      <formula>NOT(ISERROR(SEARCH("V",F17)))</formula>
    </cfRule>
    <cfRule type="expression" dxfId="54" priority="162">
      <formula>F17="ל.ר."</formula>
    </cfRule>
    <cfRule type="containsText" dxfId="53" priority="163" operator="containsText" text="X">
      <formula>NOT(ISERROR(SEARCH("X",F17)))</formula>
    </cfRule>
    <cfRule type="notContainsBlanks" dxfId="52" priority="164">
      <formula>LEN(TRIM(F17))&gt;0</formula>
    </cfRule>
  </conditionalFormatting>
  <conditionalFormatting sqref="C17 C14:F16">
    <cfRule type="containsText" dxfId="51" priority="189" operator="containsText" text="V">
      <formula>NOT(ISERROR(SEARCH("V",C14)))</formula>
    </cfRule>
    <cfRule type="expression" dxfId="50" priority="190">
      <formula>C14="ל.ר."</formula>
    </cfRule>
    <cfRule type="containsText" dxfId="49" priority="191" operator="containsText" text="X">
      <formula>NOT(ISERROR(SEARCH("X",C14)))</formula>
    </cfRule>
    <cfRule type="notContainsBlanks" dxfId="48" priority="192">
      <formula>LEN(TRIM(C14))&gt;0</formula>
    </cfRule>
  </conditionalFormatting>
  <conditionalFormatting sqref="F27 F33:F39 F29:F30">
    <cfRule type="containsText" dxfId="47" priority="137" operator="containsText" text="V">
      <formula>NOT(ISERROR(SEARCH("V",F27)))</formula>
    </cfRule>
    <cfRule type="expression" dxfId="46" priority="138">
      <formula>F27="ל.ר."</formula>
    </cfRule>
    <cfRule type="containsText" dxfId="45" priority="139" operator="containsText" text="X">
      <formula>NOT(ISERROR(SEARCH("X",F27)))</formula>
    </cfRule>
    <cfRule type="notContainsBlanks" dxfId="44" priority="140">
      <formula>LEN(TRIM(F27))&gt;0</formula>
    </cfRule>
  </conditionalFormatting>
  <conditionalFormatting sqref="F22:F25">
    <cfRule type="containsText" dxfId="43" priority="145" operator="containsText" text="V">
      <formula>NOT(ISERROR(SEARCH("V",F22)))</formula>
    </cfRule>
    <cfRule type="expression" dxfId="42" priority="146">
      <formula>F22="ל.ר."</formula>
    </cfRule>
    <cfRule type="containsText" dxfId="41" priority="147" operator="containsText" text="X">
      <formula>NOT(ISERROR(SEARCH("X",F22)))</formula>
    </cfRule>
    <cfRule type="notContainsBlanks" dxfId="40" priority="148">
      <formula>LEN(TRIM(F22))&gt;0</formula>
    </cfRule>
  </conditionalFormatting>
  <conditionalFormatting sqref="F31">
    <cfRule type="containsText" dxfId="39" priority="133" operator="containsText" text="V">
      <formula>NOT(ISERROR(SEARCH("V",F31)))</formula>
    </cfRule>
    <cfRule type="expression" dxfId="38" priority="134">
      <formula>F31="ל.ר."</formula>
    </cfRule>
    <cfRule type="containsText" dxfId="37" priority="135" operator="containsText" text="X">
      <formula>NOT(ISERROR(SEARCH("X",F31)))</formula>
    </cfRule>
    <cfRule type="notContainsBlanks" dxfId="36" priority="136">
      <formula>LEN(TRIM(F31))&gt;0</formula>
    </cfRule>
  </conditionalFormatting>
  <conditionalFormatting sqref="C40:E40">
    <cfRule type="containsText" dxfId="35" priority="125" operator="containsText" text="V">
      <formula>NOT(ISERROR(SEARCH("V",C40)))</formula>
    </cfRule>
    <cfRule type="expression" dxfId="34" priority="126">
      <formula>C40="ל.ר."</formula>
    </cfRule>
    <cfRule type="containsText" dxfId="33" priority="127" operator="containsText" text="X">
      <formula>NOT(ISERROR(SEARCH("X",C40)))</formula>
    </cfRule>
    <cfRule type="notContainsBlanks" dxfId="32" priority="128">
      <formula>LEN(TRIM(C40))&gt;0</formula>
    </cfRule>
  </conditionalFormatting>
  <conditionalFormatting sqref="F40">
    <cfRule type="containsText" dxfId="31" priority="121" operator="containsText" text="V">
      <formula>NOT(ISERROR(SEARCH("V",F40)))</formula>
    </cfRule>
    <cfRule type="expression" dxfId="30" priority="122">
      <formula>F40="ל.ר."</formula>
    </cfRule>
    <cfRule type="containsText" dxfId="29" priority="123" operator="containsText" text="X">
      <formula>NOT(ISERROR(SEARCH("X",F40)))</formula>
    </cfRule>
    <cfRule type="notContainsBlanks" dxfId="28" priority="124">
      <formula>LEN(TRIM(F40))&gt;0</formula>
    </cfRule>
  </conditionalFormatting>
  <conditionalFormatting sqref="C9:F9">
    <cfRule type="containsText" dxfId="27" priority="109" operator="containsText" text="ל.ר.">
      <formula>NOT(ISERROR(SEARCH("ל.ר.",C9)))</formula>
    </cfRule>
    <cfRule type="containsText" dxfId="26" priority="110" operator="containsText" text="$">
      <formula>NOT(ISERROR(SEARCH("$",C9)))</formula>
    </cfRule>
    <cfRule type="containsText" dxfId="25" priority="111" operator="containsText" text="X">
      <formula>NOT(ISERROR(SEARCH("X",C9)))</formula>
    </cfRule>
    <cfRule type="containsText" dxfId="24" priority="112" operator="containsText" text="V">
      <formula>NOT(ISERROR(SEARCH("V",C9)))</formula>
    </cfRule>
  </conditionalFormatting>
  <conditionalFormatting sqref="C13:F13">
    <cfRule type="containsText" dxfId="23" priority="105" operator="containsText" text="ל.ר.">
      <formula>NOT(ISERROR(SEARCH("ל.ר.",C13)))</formula>
    </cfRule>
    <cfRule type="containsText" dxfId="22" priority="106" operator="containsText" text="$">
      <formula>NOT(ISERROR(SEARCH("$",C13)))</formula>
    </cfRule>
    <cfRule type="containsText" dxfId="21" priority="107" operator="containsText" text="X">
      <formula>NOT(ISERROR(SEARCH("X",C13)))</formula>
    </cfRule>
    <cfRule type="containsText" dxfId="20" priority="108" operator="containsText" text="V">
      <formula>NOT(ISERROR(SEARCH("V",C13)))</formula>
    </cfRule>
  </conditionalFormatting>
  <conditionalFormatting sqref="C19:F19">
    <cfRule type="containsText" dxfId="19" priority="81" operator="containsText" text="ל.ר.">
      <formula>NOT(ISERROR(SEARCH("ל.ר.",C19)))</formula>
    </cfRule>
    <cfRule type="containsText" dxfId="18" priority="82" operator="containsText" text="$">
      <formula>NOT(ISERROR(SEARCH("$",C19)))</formula>
    </cfRule>
    <cfRule type="containsText" dxfId="17" priority="83" operator="containsText" text="X">
      <formula>NOT(ISERROR(SEARCH("X",C19)))</formula>
    </cfRule>
    <cfRule type="containsText" dxfId="16" priority="84" operator="containsText" text="V">
      <formula>NOT(ISERROR(SEARCH("V",C19)))</formula>
    </cfRule>
  </conditionalFormatting>
  <conditionalFormatting sqref="C42:F42">
    <cfRule type="containsText" dxfId="15" priority="49" operator="containsText" text="ל.ר.">
      <formula>NOT(ISERROR(SEARCH("ל.ר.",C42)))</formula>
    </cfRule>
    <cfRule type="containsText" dxfId="14" priority="50" operator="containsText" text="$">
      <formula>NOT(ISERROR(SEARCH("$",C42)))</formula>
    </cfRule>
    <cfRule type="containsText" dxfId="13" priority="51" operator="containsText" text="X">
      <formula>NOT(ISERROR(SEARCH("X",C42)))</formula>
    </cfRule>
    <cfRule type="containsText" dxfId="12" priority="52" operator="containsText" text="V">
      <formula>NOT(ISERROR(SEARCH("V",C42)))</formula>
    </cfRule>
  </conditionalFormatting>
  <conditionalFormatting sqref="C21:F21">
    <cfRule type="containsText" dxfId="11" priority="33" operator="containsText" text="ל.ר.">
      <formula>NOT(ISERROR(SEARCH("ל.ר.",C21)))</formula>
    </cfRule>
    <cfRule type="containsText" dxfId="10" priority="34" operator="containsText" text="$">
      <formula>NOT(ISERROR(SEARCH("$",C21)))</formula>
    </cfRule>
    <cfRule type="containsText" dxfId="9" priority="35" operator="containsText" text="X">
      <formula>NOT(ISERROR(SEARCH("X",C21)))</formula>
    </cfRule>
    <cfRule type="containsText" dxfId="8" priority="36" operator="containsText" text="V">
      <formula>NOT(ISERROR(SEARCH("V",C21)))</formula>
    </cfRule>
  </conditionalFormatting>
  <conditionalFormatting sqref="C32:F32">
    <cfRule type="containsText" dxfId="7" priority="17" operator="containsText" text="ל.ר.">
      <formula>NOT(ISERROR(SEARCH("ל.ר.",C32)))</formula>
    </cfRule>
    <cfRule type="containsText" dxfId="6" priority="18" operator="containsText" text="$">
      <formula>NOT(ISERROR(SEARCH("$",C32)))</formula>
    </cfRule>
    <cfRule type="containsText" dxfId="5" priority="19" operator="containsText" text="X">
      <formula>NOT(ISERROR(SEARCH("X",C32)))</formula>
    </cfRule>
    <cfRule type="containsText" dxfId="4" priority="20" operator="containsText" text="V">
      <formula>NOT(ISERROR(SEARCH("V",C32)))</formula>
    </cfRule>
  </conditionalFormatting>
  <conditionalFormatting sqref="C41:F41">
    <cfRule type="containsText" dxfId="3" priority="1" operator="containsText" text="ל.ר.">
      <formula>NOT(ISERROR(SEARCH("ל.ר.",C41)))</formula>
    </cfRule>
    <cfRule type="containsText" dxfId="2" priority="2" operator="containsText" text="$">
      <formula>NOT(ISERROR(SEARCH("$",C41)))</formula>
    </cfRule>
    <cfRule type="containsText" dxfId="1" priority="3" operator="containsText" text="X">
      <formula>NOT(ISERROR(SEARCH("X",C41)))</formula>
    </cfRule>
    <cfRule type="containsText" dxfId="0" priority="4" operator="containsText" text="V">
      <formula>NOT(ISERROR(SEARCH("V",C41)))</formula>
    </cfRule>
  </conditionalFormatting>
  <dataValidations count="1">
    <dataValidation allowBlank="1" showInputMessage="1" sqref="F26 F14:F16 D10:E11 F28 C14:E18 D12:F12 C10:C12 C22:E31 C33:E40"/>
  </dataValidations>
  <pageMargins left="0.7" right="0.7" top="0.75" bottom="0.75" header="0.3" footer="0.3"/>
  <pageSetup paperSize="9" orientation="portrait" r:id="rId1"/>
  <rowBreaks count="1" manualBreakCount="1">
    <brk id="2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rightToLeft="1" tabSelected="1" showWhiteSpace="0" zoomScaleNormal="100" workbookViewId="0">
      <selection activeCell="H13" sqref="H13"/>
    </sheetView>
  </sheetViews>
  <sheetFormatPr defaultColWidth="9" defaultRowHeight="15.75" x14ac:dyDescent="0.25"/>
  <cols>
    <col min="1" max="1" width="38" style="1" customWidth="1"/>
    <col min="2" max="2" width="9.5" style="1" bestFit="1" customWidth="1"/>
    <col min="3" max="4" width="9.75" style="1" customWidth="1"/>
    <col min="5" max="6" width="9.875" style="1" customWidth="1"/>
    <col min="7" max="9" width="8.875" style="1" customWidth="1"/>
    <col min="10" max="16384" width="9" style="1"/>
  </cols>
  <sheetData>
    <row r="1" spans="1:10" ht="16.5" thickBot="1" x14ac:dyDescent="0.3">
      <c r="A1" s="66" t="s">
        <v>7</v>
      </c>
      <c r="B1" s="67"/>
      <c r="C1" s="61">
        <f>'תנאי סף'!C1:C2</f>
        <v>1</v>
      </c>
      <c r="D1" s="62"/>
      <c r="E1" s="61">
        <f>'תנאי סף'!D1:D2</f>
        <v>2</v>
      </c>
      <c r="F1" s="62"/>
      <c r="G1" s="61">
        <f>'תנאי סף'!E1:E2</f>
        <v>3</v>
      </c>
      <c r="H1" s="62"/>
      <c r="I1" s="61">
        <f>'תנאי סף'!F1:F2</f>
        <v>4</v>
      </c>
      <c r="J1" s="63"/>
    </row>
    <row r="2" spans="1:10" ht="50.25" customHeight="1" thickBot="1" x14ac:dyDescent="0.3">
      <c r="A2" s="68" t="s">
        <v>13</v>
      </c>
      <c r="B2" s="69"/>
      <c r="C2" s="61">
        <f>'תנאי סף'!C3</f>
        <v>0</v>
      </c>
      <c r="D2" s="62"/>
      <c r="E2" s="61">
        <f>'תנאי סף'!D3</f>
        <v>0</v>
      </c>
      <c r="F2" s="62"/>
      <c r="G2" s="61">
        <f>'תנאי סף'!E3</f>
        <v>0</v>
      </c>
      <c r="H2" s="62"/>
      <c r="I2" s="61">
        <f>'תנאי סף'!F3</f>
        <v>0</v>
      </c>
      <c r="J2" s="63"/>
    </row>
    <row r="3" spans="1:10" ht="31.5" customHeight="1" x14ac:dyDescent="0.25">
      <c r="A3" s="74" t="s">
        <v>82</v>
      </c>
      <c r="B3" s="72" t="s">
        <v>76</v>
      </c>
      <c r="C3" s="80" t="s">
        <v>12</v>
      </c>
      <c r="D3" s="81"/>
      <c r="E3" s="81"/>
      <c r="F3" s="81"/>
      <c r="G3" s="81"/>
      <c r="H3" s="81"/>
      <c r="I3" s="81"/>
      <c r="J3" s="82"/>
    </row>
    <row r="4" spans="1:10" ht="141.75" x14ac:dyDescent="0.25">
      <c r="A4" s="75"/>
      <c r="B4" s="73"/>
      <c r="C4" s="41" t="s">
        <v>80</v>
      </c>
      <c r="D4" s="41" t="s">
        <v>81</v>
      </c>
      <c r="E4" s="41" t="s">
        <v>80</v>
      </c>
      <c r="F4" s="41" t="s">
        <v>81</v>
      </c>
      <c r="G4" s="41" t="s">
        <v>80</v>
      </c>
      <c r="H4" s="41" t="s">
        <v>81</v>
      </c>
      <c r="I4" s="41" t="s">
        <v>80</v>
      </c>
      <c r="J4" s="41" t="s">
        <v>81</v>
      </c>
    </row>
    <row r="5" spans="1:10" ht="63" x14ac:dyDescent="0.25">
      <c r="A5" s="34" t="s">
        <v>73</v>
      </c>
      <c r="B5" s="40" t="s">
        <v>79</v>
      </c>
      <c r="C5" s="33">
        <v>0</v>
      </c>
      <c r="D5" s="42">
        <f>C5*0.7</f>
        <v>0</v>
      </c>
      <c r="E5" s="33">
        <v>0</v>
      </c>
      <c r="F5" s="42">
        <f>E5*0.7</f>
        <v>0</v>
      </c>
      <c r="G5" s="33">
        <v>0</v>
      </c>
      <c r="H5" s="42">
        <f>G5*0.7</f>
        <v>0</v>
      </c>
      <c r="I5" s="33">
        <v>0</v>
      </c>
      <c r="J5" s="42">
        <f>I5*0.7</f>
        <v>0</v>
      </c>
    </row>
    <row r="6" spans="1:10" ht="47.25" x14ac:dyDescent="0.25">
      <c r="A6" s="34" t="s">
        <v>74</v>
      </c>
      <c r="B6" s="40" t="s">
        <v>77</v>
      </c>
      <c r="C6" s="33">
        <v>0</v>
      </c>
      <c r="D6" s="42">
        <f>C6*0.15</f>
        <v>0</v>
      </c>
      <c r="E6" s="33">
        <v>0</v>
      </c>
      <c r="F6" s="42">
        <f>E6*0.15</f>
        <v>0</v>
      </c>
      <c r="G6" s="33">
        <v>0</v>
      </c>
      <c r="H6" s="42">
        <f>G6*0.15</f>
        <v>0</v>
      </c>
      <c r="I6" s="33">
        <v>0</v>
      </c>
      <c r="J6" s="42">
        <f>I6*0.15</f>
        <v>0</v>
      </c>
    </row>
    <row r="7" spans="1:10" ht="47.25" x14ac:dyDescent="0.25">
      <c r="A7" s="34" t="s">
        <v>75</v>
      </c>
      <c r="B7" s="40" t="s">
        <v>78</v>
      </c>
      <c r="C7" s="33">
        <v>0</v>
      </c>
      <c r="D7" s="42">
        <f>C7*0.15</f>
        <v>0</v>
      </c>
      <c r="E7" s="33">
        <v>0</v>
      </c>
      <c r="F7" s="42">
        <f>E7*0.15</f>
        <v>0</v>
      </c>
      <c r="G7" s="33">
        <v>0</v>
      </c>
      <c r="H7" s="42">
        <f>G7*0.15</f>
        <v>0</v>
      </c>
      <c r="I7" s="33">
        <v>0</v>
      </c>
      <c r="J7" s="42">
        <f>I7*0.15</f>
        <v>0</v>
      </c>
    </row>
    <row r="8" spans="1:10" ht="51.75" customHeight="1" x14ac:dyDescent="0.25">
      <c r="A8" s="64" t="s">
        <v>15</v>
      </c>
      <c r="B8" s="65"/>
      <c r="C8" s="76">
        <f>SUM(D5:D7)</f>
        <v>0</v>
      </c>
      <c r="D8" s="77"/>
      <c r="E8" s="76">
        <f t="shared" ref="E8" si="0">SUM(F5:F7)</f>
        <v>0</v>
      </c>
      <c r="F8" s="77"/>
      <c r="G8" s="76">
        <f t="shared" ref="G8" si="1">SUM(H5:H7)</f>
        <v>0</v>
      </c>
      <c r="H8" s="77"/>
      <c r="I8" s="76">
        <f t="shared" ref="I8" si="2">SUM(J5:J7)</f>
        <v>0</v>
      </c>
      <c r="J8" s="77"/>
    </row>
    <row r="9" spans="1:10" ht="16.5" thickBot="1" x14ac:dyDescent="0.3">
      <c r="A9" s="70" t="s">
        <v>5</v>
      </c>
      <c r="B9" s="71"/>
      <c r="C9" s="78">
        <f>_xlfn.RANK.EQ(C8,$C8:$I8,1)</f>
        <v>1</v>
      </c>
      <c r="D9" s="79"/>
      <c r="E9" s="78">
        <f>_xlfn.RANK.EQ(E8,$C8:$I8,1)</f>
        <v>1</v>
      </c>
      <c r="F9" s="79"/>
      <c r="G9" s="78">
        <f>_xlfn.RANK.EQ(G8,$C8:$I8,1)</f>
        <v>1</v>
      </c>
      <c r="H9" s="79"/>
      <c r="I9" s="78">
        <f>_xlfn.RANK.EQ(I8,$C8:$I8,1)</f>
        <v>1</v>
      </c>
      <c r="J9" s="79"/>
    </row>
    <row r="11" spans="1:10" x14ac:dyDescent="0.25">
      <c r="A11" s="3"/>
      <c r="B11" s="3"/>
    </row>
    <row r="12" spans="1:10" x14ac:dyDescent="0.25">
      <c r="A12" s="3"/>
      <c r="B12" s="3"/>
    </row>
    <row r="14" spans="1:10" x14ac:dyDescent="0.25">
      <c r="A14" s="39"/>
      <c r="B14" s="39"/>
    </row>
  </sheetData>
  <mergeCells count="23">
    <mergeCell ref="G8:H8"/>
    <mergeCell ref="E8:F8"/>
    <mergeCell ref="G9:H9"/>
    <mergeCell ref="I9:J9"/>
    <mergeCell ref="C3:J3"/>
    <mergeCell ref="I8:J8"/>
    <mergeCell ref="E9:F9"/>
    <mergeCell ref="A8:B8"/>
    <mergeCell ref="A1:B1"/>
    <mergeCell ref="A2:B2"/>
    <mergeCell ref="A9:B9"/>
    <mergeCell ref="C1:D1"/>
    <mergeCell ref="C2:D2"/>
    <mergeCell ref="B3:B4"/>
    <mergeCell ref="A3:A4"/>
    <mergeCell ref="C8:D8"/>
    <mergeCell ref="C9:D9"/>
    <mergeCell ref="E1:F1"/>
    <mergeCell ref="E2:F2"/>
    <mergeCell ref="G1:H1"/>
    <mergeCell ref="G2:H2"/>
    <mergeCell ref="I1:J1"/>
    <mergeCell ref="I2:J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7</vt:i4>
      </vt:variant>
    </vt:vector>
  </HeadingPairs>
  <TitlesOfParts>
    <vt:vector size="9" baseType="lpstr">
      <vt:lpstr>תנאי סף</vt:lpstr>
      <vt:lpstr>מחיר</vt:lpstr>
      <vt:lpstr>'תנאי סף'!_Ref312343192</vt:lpstr>
      <vt:lpstr>'תנאי סף'!_Ref381020389</vt:lpstr>
      <vt:lpstr>'תנאי סף'!_Ref404259197</vt:lpstr>
      <vt:lpstr>'תנאי סף'!_Ref476044578</vt:lpstr>
      <vt:lpstr>'תנאי סף'!_Ref484943746</vt:lpstr>
      <vt:lpstr>'תנאי סף'!_Ref535161705</vt:lpstr>
      <vt:lpstr>'תנאי סף'!WPrint_Area_W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Gilad Malka</cp:lastModifiedBy>
  <dcterms:created xsi:type="dcterms:W3CDTF">2014-12-29T12:32:12Z</dcterms:created>
  <dcterms:modified xsi:type="dcterms:W3CDTF">2019-06-24T09:45:31Z</dcterms:modified>
</cp:coreProperties>
</file>